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E:\Sophie - sauv 2024.12.09\Apiculture\Gestion Apicole\VPC\"/>
    </mc:Choice>
  </mc:AlternateContent>
  <xr:revisionPtr revIDLastSave="0" documentId="13_ncr:1_{16549FA7-D347-4515-9600-CEB1093FDBD0}" xr6:coauthVersionLast="47" xr6:coauthVersionMax="47" xr10:uidLastSave="{00000000-0000-0000-0000-000000000000}"/>
  <bookViews>
    <workbookView xWindow="-120" yWindow="-120" windowWidth="24240" windowHeight="13740" activeTab="1" xr2:uid="{00000000-000D-0000-FFFF-FFFF00000000}"/>
  </bookViews>
  <sheets>
    <sheet name="Bon de commande" sheetId="9" r:id="rId1"/>
    <sheet name="Colissimo" sheetId="10" r:id="rId2"/>
  </sheets>
  <calcPr calcId="181029"/>
</workbook>
</file>

<file path=xl/calcChain.xml><?xml version="1.0" encoding="utf-8"?>
<calcChain xmlns="http://schemas.openxmlformats.org/spreadsheetml/2006/main">
  <c r="D29" i="9" l="1"/>
  <c r="D30" i="9"/>
  <c r="D31" i="9"/>
  <c r="D39" i="9"/>
  <c r="D40" i="9"/>
  <c r="E27" i="9"/>
  <c r="D42" i="9"/>
  <c r="E36" i="9"/>
  <c r="B5" i="10"/>
  <c r="D25" i="9"/>
  <c r="D28" i="9" l="1"/>
  <c r="D38" i="9"/>
  <c r="D37" i="9"/>
  <c r="D36" i="9"/>
  <c r="D35" i="9"/>
  <c r="D34" i="9"/>
  <c r="D24" i="9"/>
  <c r="D23" i="9" l="1"/>
  <c r="B7" i="10"/>
  <c r="B6" i="10"/>
  <c r="D41" i="9"/>
  <c r="D26" i="9"/>
  <c r="D27" i="9"/>
  <c r="D45" i="9"/>
  <c r="D46" i="9"/>
  <c r="D47" i="9"/>
  <c r="B8" i="10" l="1"/>
  <c r="B10" i="10" s="1"/>
  <c r="D49" i="9"/>
  <c r="D51" i="9" l="1"/>
  <c r="E51" i="9" s="1"/>
  <c r="D53" i="9" l="1"/>
  <c r="C54" i="9"/>
</calcChain>
</file>

<file path=xl/sharedStrings.xml><?xml version="1.0" encoding="utf-8"?>
<sst xmlns="http://schemas.openxmlformats.org/spreadsheetml/2006/main" count="55" uniqueCount="44">
  <si>
    <t>Noms :</t>
  </si>
  <si>
    <t>N° de Téléphone :</t>
  </si>
  <si>
    <t>Miel en pot de 500 gr</t>
  </si>
  <si>
    <t>Miel en pot de 250 gr</t>
  </si>
  <si>
    <t>Bon de commande</t>
  </si>
  <si>
    <t>Date :</t>
  </si>
  <si>
    <t xml:space="preserve">Adresse : </t>
  </si>
  <si>
    <t>Tarif
TTC</t>
  </si>
  <si>
    <t>Prix total
TTC</t>
  </si>
  <si>
    <t>Montant total TTC à payer</t>
  </si>
  <si>
    <t>Propolis</t>
  </si>
  <si>
    <t>Teinture-mère de propolis - Compte-gouttes de 20 ml</t>
  </si>
  <si>
    <t>Teinture-mère de propolis - Vaporisateur de 50 ml</t>
  </si>
  <si>
    <t>Propolis brute - petit pot de 15 gr</t>
  </si>
  <si>
    <t>Montant TTC de votre commande hors frais</t>
  </si>
  <si>
    <t>Estimation des frais de colissimo</t>
  </si>
  <si>
    <t>Poids propolis commandée</t>
  </si>
  <si>
    <t>Poids total commandé</t>
  </si>
  <si>
    <t>Jusqu'à 250 gr</t>
  </si>
  <si>
    <t>Jusqu'à 500 gr</t>
  </si>
  <si>
    <t>Jusqu'à 750 gr</t>
  </si>
  <si>
    <t>Jusqu'à 1 kg</t>
  </si>
  <si>
    <t>Jusqu'à 2 kg</t>
  </si>
  <si>
    <t>Jusqu'à 5 kg</t>
  </si>
  <si>
    <t>Jusqu'à 10 kg</t>
  </si>
  <si>
    <t>Jusqu'à 30 kg</t>
  </si>
  <si>
    <t>Estimation Tarif colissimo</t>
  </si>
  <si>
    <t>non proposé</t>
  </si>
  <si>
    <t>Quantité
commandée</t>
  </si>
  <si>
    <r>
      <t xml:space="preserve">Estimation des frais de collissimo. 
</t>
    </r>
    <r>
      <rPr>
        <sz val="9"/>
        <rFont val="Arial"/>
        <family val="2"/>
      </rPr>
      <t>Cette estimation vous sera confirmée à réception de votre commande.</t>
    </r>
  </si>
  <si>
    <t>Poids de la commande de pot(s) de 500 gr (estimé après emballage à 780 gr le pot)</t>
  </si>
  <si>
    <t>Poids de la commande de pot(s) de 250 gr (estimé après emballage à 450 gr le pot)</t>
  </si>
  <si>
    <t>Nbre de pots</t>
  </si>
  <si>
    <t>Tarif colissimo au 1er janvier 2023</t>
  </si>
  <si>
    <t>Miel de Garrigue</t>
  </si>
  <si>
    <t>Miel de Forêt du Bugarach - miel de chataignier</t>
  </si>
  <si>
    <t>Miel de rhododendron</t>
  </si>
  <si>
    <t>Miel de montagne</t>
  </si>
  <si>
    <t>Miel de Romarin</t>
  </si>
  <si>
    <t>Miel des corbières</t>
  </si>
  <si>
    <t>Miel de maquis</t>
  </si>
  <si>
    <t>Miel de fleurs sauvages</t>
  </si>
  <si>
    <t>Miel de buplèvre</t>
  </si>
  <si>
    <t>Union Européenne hors Grande Bretagne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</si>
</sst>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_-* #,##0.00\ [$€]_-;\-* #,##0.00\ [$€]_-;_-* &quot;-&quot;??\ [$€]_-;_-@_-"/>
    <numFmt numFmtId="166" formatCode="#,##0.00\ [$€-81D];\-#,##0.00\ [$€-81D]"/>
    <numFmt numFmtId="167" formatCode="0.000"/>
  </numFmts>
  <fonts count="1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6" fillId="0" borderId="0" xfId="2" applyFont="1" applyAlignment="1" applyProtection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166" fontId="2" fillId="0" borderId="2" xfId="1" applyNumberFormat="1" applyFont="1" applyBorder="1" applyAlignment="1">
      <alignment horizontal="right" wrapText="1"/>
    </xf>
    <xf numFmtId="166" fontId="2" fillId="0" borderId="3" xfId="1" applyNumberFormat="1" applyFont="1" applyBorder="1" applyAlignment="1">
      <alignment horizontal="right"/>
    </xf>
    <xf numFmtId="166" fontId="2" fillId="0" borderId="5" xfId="1" applyNumberFormat="1" applyFont="1" applyBorder="1" applyAlignment="1">
      <alignment horizontal="right"/>
    </xf>
    <xf numFmtId="166" fontId="2" fillId="0" borderId="0" xfId="1" applyNumberFormat="1" applyFont="1" applyAlignment="1">
      <alignment horizontal="right"/>
    </xf>
    <xf numFmtId="166" fontId="2" fillId="0" borderId="1" xfId="1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66" fontId="2" fillId="0" borderId="1" xfId="1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1" fontId="2" fillId="3" borderId="2" xfId="0" applyNumberFormat="1" applyFont="1" applyFill="1" applyBorder="1" applyAlignment="1" applyProtection="1">
      <alignment horizontal="center" wrapText="1"/>
      <protection locked="0"/>
    </xf>
    <xf numFmtId="1" fontId="2" fillId="3" borderId="3" xfId="0" applyNumberFormat="1" applyFont="1" applyFill="1" applyBorder="1" applyAlignment="1" applyProtection="1">
      <alignment horizontal="center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8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0" fontId="3" fillId="0" borderId="0" xfId="0" applyFont="1" applyAlignment="1">
      <alignment horizontal="left" vertical="center"/>
    </xf>
    <xf numFmtId="0" fontId="10" fillId="0" borderId="0" xfId="0" applyFont="1"/>
    <xf numFmtId="0" fontId="7" fillId="0" borderId="0" xfId="0" applyFont="1"/>
    <xf numFmtId="0" fontId="8" fillId="0" borderId="1" xfId="0" applyFont="1" applyBorder="1"/>
    <xf numFmtId="167" fontId="8" fillId="0" borderId="1" xfId="0" applyNumberFormat="1" applyFont="1" applyBorder="1"/>
    <xf numFmtId="0" fontId="8" fillId="2" borderId="1" xfId="0" applyFont="1" applyFill="1" applyBorder="1"/>
    <xf numFmtId="164" fontId="8" fillId="2" borderId="1" xfId="0" applyNumberFormat="1" applyFont="1" applyFill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2" fillId="3" borderId="3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Protection="1">
      <protection locked="0"/>
    </xf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5" xfId="0" applyFont="1" applyBorder="1" applyAlignment="1">
      <alignment horizontal="center"/>
    </xf>
    <xf numFmtId="0" fontId="2" fillId="3" borderId="8" xfId="0" quotePrefix="1" applyFont="1" applyFill="1" applyBorder="1" applyProtection="1">
      <protection locked="0"/>
    </xf>
    <xf numFmtId="0" fontId="8" fillId="0" borderId="1" xfId="0" applyFont="1" applyBorder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1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3">
    <cellStyle name="Euro" xfId="1" xr:uid="{00000000-0005-0000-0000-000000000000}"/>
    <cellStyle name="Lien hypertexte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48</xdr:row>
      <xdr:rowOff>95250</xdr:rowOff>
    </xdr:from>
    <xdr:to>
      <xdr:col>2</xdr:col>
      <xdr:colOff>771525</xdr:colOff>
      <xdr:row>48</xdr:row>
      <xdr:rowOff>95250</xdr:rowOff>
    </xdr:to>
    <xdr:sp macro="" textlink="">
      <xdr:nvSpPr>
        <xdr:cNvPr id="3199" name="Line 1">
          <a:extLst>
            <a:ext uri="{FF2B5EF4-FFF2-40B4-BE49-F238E27FC236}">
              <a16:creationId xmlns:a16="http://schemas.microsoft.com/office/drawing/2014/main" id="{AC3A7D43-9A57-433B-A436-7F7E9F0EB26A}"/>
            </a:ext>
          </a:extLst>
        </xdr:cNvPr>
        <xdr:cNvSpPr>
          <a:spLocks noChangeShapeType="1"/>
        </xdr:cNvSpPr>
      </xdr:nvSpPr>
      <xdr:spPr bwMode="auto">
        <a:xfrm>
          <a:off x="3762375" y="7372350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32</xdr:row>
      <xdr:rowOff>38101</xdr:rowOff>
    </xdr:from>
    <xdr:to>
      <xdr:col>1</xdr:col>
      <xdr:colOff>122465</xdr:colOff>
      <xdr:row>42</xdr:row>
      <xdr:rowOff>0</xdr:rowOff>
    </xdr:to>
    <xdr:sp macro="" textlink="">
      <xdr:nvSpPr>
        <xdr:cNvPr id="3200" name="AutoShape 2">
          <a:extLst>
            <a:ext uri="{FF2B5EF4-FFF2-40B4-BE49-F238E27FC236}">
              <a16:creationId xmlns:a16="http://schemas.microsoft.com/office/drawing/2014/main" id="{1A1EBAAE-4F31-4CA7-B0C5-F2EC7C970013}"/>
            </a:ext>
          </a:extLst>
        </xdr:cNvPr>
        <xdr:cNvSpPr>
          <a:spLocks/>
        </xdr:cNvSpPr>
      </xdr:nvSpPr>
      <xdr:spPr bwMode="auto">
        <a:xfrm>
          <a:off x="4184196" y="5426530"/>
          <a:ext cx="74840" cy="723900"/>
        </a:xfrm>
        <a:prstGeom prst="rightBrace">
          <a:avLst>
            <a:gd name="adj1" fmla="val 22638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47625</xdr:colOff>
      <xdr:row>21</xdr:row>
      <xdr:rowOff>123825</xdr:rowOff>
    </xdr:from>
    <xdr:to>
      <xdr:col>1</xdr:col>
      <xdr:colOff>104775</xdr:colOff>
      <xdr:row>31</xdr:row>
      <xdr:rowOff>142875</xdr:rowOff>
    </xdr:to>
    <xdr:sp macro="" textlink="">
      <xdr:nvSpPr>
        <xdr:cNvPr id="3201" name="AutoShape 3">
          <a:extLst>
            <a:ext uri="{FF2B5EF4-FFF2-40B4-BE49-F238E27FC236}">
              <a16:creationId xmlns:a16="http://schemas.microsoft.com/office/drawing/2014/main" id="{5BD8231A-DC0E-4DC0-A368-165DA986D54E}"/>
            </a:ext>
          </a:extLst>
        </xdr:cNvPr>
        <xdr:cNvSpPr>
          <a:spLocks/>
        </xdr:cNvSpPr>
      </xdr:nvSpPr>
      <xdr:spPr bwMode="auto">
        <a:xfrm>
          <a:off x="3705225" y="2990850"/>
          <a:ext cx="57150" cy="1552575"/>
        </a:xfrm>
        <a:prstGeom prst="rightBrace">
          <a:avLst>
            <a:gd name="adj1" fmla="val 22638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50</xdr:row>
      <xdr:rowOff>219075</xdr:rowOff>
    </xdr:from>
    <xdr:to>
      <xdr:col>2</xdr:col>
      <xdr:colOff>790575</xdr:colOff>
      <xdr:row>50</xdr:row>
      <xdr:rowOff>219075</xdr:rowOff>
    </xdr:to>
    <xdr:sp macro="" textlink="">
      <xdr:nvSpPr>
        <xdr:cNvPr id="3202" name="Line 4">
          <a:extLst>
            <a:ext uri="{FF2B5EF4-FFF2-40B4-BE49-F238E27FC236}">
              <a16:creationId xmlns:a16="http://schemas.microsoft.com/office/drawing/2014/main" id="{3759EE48-AC87-4BAB-8ACD-02A81E257CFE}"/>
            </a:ext>
          </a:extLst>
        </xdr:cNvPr>
        <xdr:cNvSpPr>
          <a:spLocks noChangeShapeType="1"/>
        </xdr:cNvSpPr>
      </xdr:nvSpPr>
      <xdr:spPr bwMode="auto">
        <a:xfrm>
          <a:off x="3781425" y="7886700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52</xdr:row>
      <xdr:rowOff>190500</xdr:rowOff>
    </xdr:from>
    <xdr:to>
      <xdr:col>2</xdr:col>
      <xdr:colOff>771525</xdr:colOff>
      <xdr:row>52</xdr:row>
      <xdr:rowOff>190500</xdr:rowOff>
    </xdr:to>
    <xdr:sp macro="" textlink="">
      <xdr:nvSpPr>
        <xdr:cNvPr id="3203" name="Line 5">
          <a:extLst>
            <a:ext uri="{FF2B5EF4-FFF2-40B4-BE49-F238E27FC236}">
              <a16:creationId xmlns:a16="http://schemas.microsoft.com/office/drawing/2014/main" id="{48C0F4EE-BEAE-4F28-BE7A-010CF30BA02E}"/>
            </a:ext>
          </a:extLst>
        </xdr:cNvPr>
        <xdr:cNvSpPr>
          <a:spLocks noChangeShapeType="1"/>
        </xdr:cNvSpPr>
      </xdr:nvSpPr>
      <xdr:spPr bwMode="auto">
        <a:xfrm>
          <a:off x="4095750" y="848677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55</xdr:row>
      <xdr:rowOff>28574</xdr:rowOff>
    </xdr:from>
    <xdr:to>
      <xdr:col>4</xdr:col>
      <xdr:colOff>1004455</xdr:colOff>
      <xdr:row>73</xdr:row>
      <xdr:rowOff>51954</xdr:rowOff>
    </xdr:to>
    <xdr:sp macro="" textlink="">
      <xdr:nvSpPr>
        <xdr:cNvPr id="3078" name="Rectangle 6">
          <a:extLst>
            <a:ext uri="{FF2B5EF4-FFF2-40B4-BE49-F238E27FC236}">
              <a16:creationId xmlns:a16="http://schemas.microsoft.com/office/drawing/2014/main" id="{B6227393-500B-47C2-B5F9-F08F8AA28186}"/>
            </a:ext>
          </a:extLst>
        </xdr:cNvPr>
        <xdr:cNvSpPr>
          <a:spLocks noChangeArrowheads="1"/>
        </xdr:cNvSpPr>
      </xdr:nvSpPr>
      <xdr:spPr bwMode="auto">
        <a:xfrm>
          <a:off x="28575" y="9259165"/>
          <a:ext cx="8474653" cy="34523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Livraison partout en France Métropolitaine par colissimo sans signature de 10 kg maximum. Pour les autres zones, nous contacter.</a:t>
          </a: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Après réception de votre commande, nous vous retournerons le bon de commande avec les frais d'expédition et le montant total à payer. Le paiement se fait par chèque à l'ordre de Marc Lamour. La commande vous sera expédiée à reception du règlement.</a:t>
          </a: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Vous pouvez payer par chèque ou par virement sur le compte ci-dessous :</a:t>
          </a: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Nous vous remercions de votre confiance,</a:t>
          </a: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Salutations apicoles,</a:t>
          </a: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					Marc et Sophie Lamour</a:t>
          </a: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56029</xdr:colOff>
      <xdr:row>0</xdr:row>
      <xdr:rowOff>0</xdr:rowOff>
    </xdr:from>
    <xdr:to>
      <xdr:col>0</xdr:col>
      <xdr:colOff>1030941</xdr:colOff>
      <xdr:row>7</xdr:row>
      <xdr:rowOff>170480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A9F5B6B-2918-4466-9FF6-28CC8573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0"/>
          <a:ext cx="974912" cy="1503980"/>
        </a:xfrm>
        <a:prstGeom prst="rect">
          <a:avLst/>
        </a:prstGeom>
      </xdr:spPr>
    </xdr:pic>
    <xdr:clientData/>
  </xdr:twoCellAnchor>
  <xdr:twoCellAnchor>
    <xdr:from>
      <xdr:col>0</xdr:col>
      <xdr:colOff>1042144</xdr:colOff>
      <xdr:row>0</xdr:row>
      <xdr:rowOff>8804</xdr:rowOff>
    </xdr:from>
    <xdr:to>
      <xdr:col>0</xdr:col>
      <xdr:colOff>3171262</xdr:colOff>
      <xdr:row>9</xdr:row>
      <xdr:rowOff>98451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23FDBD8-5EBE-4C5B-B844-9A77C563A3CA}"/>
            </a:ext>
          </a:extLst>
        </xdr:cNvPr>
        <xdr:cNvSpPr/>
      </xdr:nvSpPr>
      <xdr:spPr bwMode="auto">
        <a:xfrm>
          <a:off x="1042144" y="8804"/>
          <a:ext cx="2129118" cy="1804147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fr-FR" sz="1100"/>
            <a:t>Marc et Sophie Lamour</a:t>
          </a:r>
        </a:p>
        <a:p>
          <a:pPr algn="l"/>
          <a:r>
            <a:rPr lang="fr-FR" sz="1100"/>
            <a:t>Le Cairou</a:t>
          </a:r>
        </a:p>
        <a:p>
          <a:pPr algn="l"/>
          <a:r>
            <a:rPr lang="fr-FR" sz="1100"/>
            <a:t>11330 Soulatgé</a:t>
          </a:r>
        </a:p>
        <a:p>
          <a:pPr rtl="0"/>
          <a:r>
            <a:rPr lang="fr-FR" sz="1100" b="0" i="0" baseline="0">
              <a:effectLst/>
              <a:latin typeface="+mn-lt"/>
              <a:ea typeface="+mn-ea"/>
              <a:cs typeface="+mn-cs"/>
            </a:rPr>
            <a:t>06.95.14.18.04 </a:t>
          </a:r>
          <a:endParaRPr lang="fr-FR">
            <a:effectLst/>
          </a:endParaRPr>
        </a:p>
        <a:p>
          <a:pPr rtl="0"/>
          <a:r>
            <a:rPr lang="fr-FR" sz="1100" b="0" i="0" baseline="0">
              <a:effectLst/>
              <a:latin typeface="+mn-lt"/>
              <a:ea typeface="+mn-ea"/>
              <a:cs typeface="+mn-cs"/>
            </a:rPr>
            <a:t>SIRET N° 512 331 224 00026 </a:t>
          </a:r>
          <a:endParaRPr lang="fr-FR">
            <a:effectLst/>
          </a:endParaRPr>
        </a:p>
        <a:p>
          <a:r>
            <a:rPr lang="fr-FR" sz="1100" b="0" i="0" baseline="0">
              <a:effectLst/>
              <a:latin typeface="+mn-lt"/>
              <a:ea typeface="+mn-ea"/>
              <a:cs typeface="+mn-cs"/>
            </a:rPr>
            <a:t>N° de TVA : FR69524331224  mielsetunefleur@outlook.com</a:t>
          </a:r>
          <a:endParaRPr lang="fr-FR">
            <a:effectLst/>
          </a:endParaRPr>
        </a:p>
        <a:p>
          <a:pPr rtl="0"/>
          <a:r>
            <a:rPr lang="fr-FR" sz="1100" b="0" i="0" baseline="0">
              <a:effectLst/>
              <a:latin typeface="+mn-lt"/>
              <a:ea typeface="+mn-ea"/>
              <a:cs typeface="+mn-cs"/>
            </a:rPr>
            <a:t>www.mielsetunefleur.biz</a:t>
          </a:r>
          <a:endParaRPr lang="fr-FR">
            <a:effectLst/>
          </a:endParaRPr>
        </a:p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1724601</xdr:colOff>
      <xdr:row>62</xdr:row>
      <xdr:rowOff>158751</xdr:rowOff>
    </xdr:from>
    <xdr:to>
      <xdr:col>2</xdr:col>
      <xdr:colOff>552737</xdr:colOff>
      <xdr:row>66</xdr:row>
      <xdr:rowOff>104443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6B0F8C9-B222-4BF0-B699-5C91CFFE5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601" y="10722842"/>
          <a:ext cx="4248727" cy="70769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95250</xdr:rowOff>
    </xdr:from>
    <xdr:to>
      <xdr:col>1</xdr:col>
      <xdr:colOff>57151</xdr:colOff>
      <xdr:row>19</xdr:row>
      <xdr:rowOff>149677</xdr:rowOff>
    </xdr:to>
    <xdr:sp macro="" textlink="">
      <xdr:nvSpPr>
        <xdr:cNvPr id="11" name="Explosion 1 5">
          <a:extLst>
            <a:ext uri="{FF2B5EF4-FFF2-40B4-BE49-F238E27FC236}">
              <a16:creationId xmlns:a16="http://schemas.microsoft.com/office/drawing/2014/main" id="{65CF7F4A-7282-4F39-917F-BA4E72055154}"/>
            </a:ext>
          </a:extLst>
        </xdr:cNvPr>
        <xdr:cNvSpPr/>
      </xdr:nvSpPr>
      <xdr:spPr bwMode="auto">
        <a:xfrm>
          <a:off x="0" y="1428750"/>
          <a:ext cx="4193722" cy="2027463"/>
        </a:xfrm>
        <a:prstGeom prst="irregularSeal1">
          <a:avLst/>
        </a:prstGeom>
        <a:ln>
          <a:headEnd type="none" w="med" len="med"/>
          <a:tailEnd type="none" w="med" len="med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Attention MàJ du 28/10/2025 :</a:t>
          </a:r>
        </a:p>
        <a:p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Pensez à demander la dernier version du bon de commande pour être sûr de la disponibilité des miels.  Merci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zoomScale="70" zoomScaleNormal="70" workbookViewId="0">
      <selection activeCell="C28" sqref="C28"/>
    </sheetView>
  </sheetViews>
  <sheetFormatPr baseColWidth="10" defaultRowHeight="15" x14ac:dyDescent="0.2"/>
  <cols>
    <col min="1" max="1" width="62" style="2" customWidth="1"/>
    <col min="2" max="2" width="19.140625" style="5" bestFit="1" customWidth="1"/>
    <col min="3" max="3" width="16.5703125" style="2" customWidth="1"/>
    <col min="4" max="4" width="14.42578125" style="2" customWidth="1"/>
    <col min="5" max="5" width="15.7109375" style="2" customWidth="1"/>
    <col min="6" max="16384" width="11.42578125" style="2"/>
  </cols>
  <sheetData>
    <row r="1" spans="1:5" x14ac:dyDescent="0.2">
      <c r="B1" s="13" t="s">
        <v>0</v>
      </c>
      <c r="C1" s="34"/>
      <c r="D1" s="34"/>
      <c r="E1" s="35"/>
    </row>
    <row r="2" spans="1:5" x14ac:dyDescent="0.2">
      <c r="B2" s="15"/>
      <c r="C2" s="36"/>
      <c r="D2" s="36"/>
      <c r="E2" s="37"/>
    </row>
    <row r="3" spans="1:5" x14ac:dyDescent="0.2">
      <c r="B3" s="16" t="s">
        <v>6</v>
      </c>
      <c r="C3" s="36"/>
      <c r="D3" s="36"/>
      <c r="E3" s="37"/>
    </row>
    <row r="4" spans="1:5" x14ac:dyDescent="0.2">
      <c r="B4" s="15"/>
      <c r="C4" s="36"/>
      <c r="D4" s="36"/>
      <c r="E4" s="37"/>
    </row>
    <row r="5" spans="1:5" x14ac:dyDescent="0.2">
      <c r="B5" s="15"/>
      <c r="C5" s="36"/>
      <c r="D5" s="36"/>
      <c r="E5" s="37"/>
    </row>
    <row r="6" spans="1:5" x14ac:dyDescent="0.2">
      <c r="A6" s="4"/>
      <c r="B6" s="14"/>
      <c r="C6" s="36"/>
      <c r="D6" s="36"/>
      <c r="E6" s="37"/>
    </row>
    <row r="7" spans="1:5" x14ac:dyDescent="0.2">
      <c r="B7" s="14" t="s">
        <v>1</v>
      </c>
      <c r="C7" s="59"/>
      <c r="D7" s="36"/>
      <c r="E7" s="37"/>
    </row>
    <row r="8" spans="1:5" x14ac:dyDescent="0.2">
      <c r="B8" s="17"/>
      <c r="C8" s="38"/>
      <c r="D8" s="38"/>
      <c r="E8" s="39"/>
    </row>
    <row r="9" spans="1:5" x14ac:dyDescent="0.2">
      <c r="B9" s="57"/>
      <c r="C9" s="62"/>
      <c r="D9" s="62"/>
      <c r="E9" s="62"/>
    </row>
    <row r="13" spans="1:5" ht="15.75" x14ac:dyDescent="0.25">
      <c r="B13" s="30" t="s">
        <v>5</v>
      </c>
      <c r="C13" s="54"/>
    </row>
    <row r="14" spans="1:5" ht="15.75" x14ac:dyDescent="0.25">
      <c r="B14" s="30"/>
    </row>
    <row r="15" spans="1:5" ht="15.75" x14ac:dyDescent="0.25">
      <c r="B15" s="30"/>
    </row>
    <row r="16" spans="1:5" ht="15.75" x14ac:dyDescent="0.25">
      <c r="B16" s="30"/>
    </row>
    <row r="17" spans="1:5" ht="15.75" x14ac:dyDescent="0.25">
      <c r="B17" s="30"/>
    </row>
    <row r="18" spans="1:5" ht="15.75" x14ac:dyDescent="0.25">
      <c r="B18" s="30"/>
    </row>
    <row r="19" spans="1:5" ht="15.75" x14ac:dyDescent="0.25">
      <c r="A19" s="3"/>
      <c r="B19" s="6"/>
    </row>
    <row r="21" spans="1:5" ht="30" x14ac:dyDescent="0.2">
      <c r="A21" s="56" t="s">
        <v>4</v>
      </c>
      <c r="B21" s="7" t="s">
        <v>7</v>
      </c>
      <c r="C21" s="29" t="s">
        <v>28</v>
      </c>
      <c r="D21" s="7" t="s">
        <v>8</v>
      </c>
    </row>
    <row r="22" spans="1:5" ht="15.75" x14ac:dyDescent="0.25">
      <c r="A22" s="8" t="s">
        <v>2</v>
      </c>
      <c r="B22" s="9"/>
      <c r="C22" s="51"/>
      <c r="D22" s="18"/>
    </row>
    <row r="23" spans="1:5" x14ac:dyDescent="0.2">
      <c r="A23" s="58" t="s">
        <v>38</v>
      </c>
      <c r="B23" s="10"/>
      <c r="C23" s="52"/>
      <c r="D23" s="19">
        <f t="shared" ref="D23:D31" si="0">+C23*$B$27</f>
        <v>0</v>
      </c>
    </row>
    <row r="24" spans="1:5" x14ac:dyDescent="0.2">
      <c r="A24" s="49" t="s">
        <v>34</v>
      </c>
      <c r="B24" s="10"/>
      <c r="C24" s="52"/>
      <c r="D24" s="19">
        <f t="shared" si="0"/>
        <v>0</v>
      </c>
    </row>
    <row r="25" spans="1:5" x14ac:dyDescent="0.2">
      <c r="A25" s="58" t="s">
        <v>39</v>
      </c>
      <c r="B25" s="10"/>
      <c r="C25" s="52"/>
      <c r="D25" s="19">
        <f t="shared" si="0"/>
        <v>0</v>
      </c>
    </row>
    <row r="26" spans="1:5" x14ac:dyDescent="0.2">
      <c r="A26" s="49" t="s">
        <v>40</v>
      </c>
      <c r="B26" s="49"/>
      <c r="C26" s="52"/>
      <c r="D26" s="19">
        <f t="shared" si="0"/>
        <v>0</v>
      </c>
      <c r="E26" s="2" t="s">
        <v>32</v>
      </c>
    </row>
    <row r="27" spans="1:5" x14ac:dyDescent="0.2">
      <c r="A27" s="58" t="s">
        <v>41</v>
      </c>
      <c r="B27" s="10">
        <v>10</v>
      </c>
      <c r="C27" s="52"/>
      <c r="D27" s="19">
        <f t="shared" si="0"/>
        <v>0</v>
      </c>
      <c r="E27" s="63">
        <f>SUM(C22:C32)</f>
        <v>0</v>
      </c>
    </row>
    <row r="28" spans="1:5" x14ac:dyDescent="0.2">
      <c r="A28" s="58" t="s">
        <v>37</v>
      </c>
      <c r="B28" s="10"/>
      <c r="C28" s="52"/>
      <c r="D28" s="19">
        <f t="shared" si="0"/>
        <v>0</v>
      </c>
    </row>
    <row r="29" spans="1:5" x14ac:dyDescent="0.2">
      <c r="A29" s="58" t="s">
        <v>35</v>
      </c>
      <c r="B29" s="10"/>
      <c r="C29" s="52"/>
      <c r="D29" s="19">
        <f t="shared" si="0"/>
        <v>0</v>
      </c>
    </row>
    <row r="30" spans="1:5" x14ac:dyDescent="0.2">
      <c r="A30" s="58" t="s">
        <v>36</v>
      </c>
      <c r="B30" s="10"/>
      <c r="C30" s="52"/>
      <c r="D30" s="19">
        <f t="shared" si="0"/>
        <v>0</v>
      </c>
    </row>
    <row r="31" spans="1:5" x14ac:dyDescent="0.2">
      <c r="A31" s="49" t="s">
        <v>42</v>
      </c>
      <c r="B31" s="10"/>
      <c r="C31" s="52"/>
      <c r="D31" s="19">
        <f t="shared" si="0"/>
        <v>0</v>
      </c>
    </row>
    <row r="32" spans="1:5" x14ac:dyDescent="0.2">
      <c r="A32" s="50"/>
      <c r="B32" s="11"/>
      <c r="C32" s="53"/>
      <c r="D32" s="19"/>
    </row>
    <row r="33" spans="1:5" ht="15.75" x14ac:dyDescent="0.25">
      <c r="A33" s="8" t="s">
        <v>3</v>
      </c>
      <c r="B33" s="9"/>
      <c r="C33" s="31"/>
      <c r="D33" s="18"/>
    </row>
    <row r="34" spans="1:5" x14ac:dyDescent="0.2">
      <c r="A34" s="58" t="s">
        <v>38</v>
      </c>
      <c r="B34" s="10"/>
      <c r="C34" s="32"/>
      <c r="D34" s="19">
        <f t="shared" ref="D34:D42" si="1">+C34*$B$36</f>
        <v>0</v>
      </c>
    </row>
    <row r="35" spans="1:5" x14ac:dyDescent="0.2">
      <c r="A35" s="49" t="s">
        <v>34</v>
      </c>
      <c r="B35" s="10"/>
      <c r="C35" s="32"/>
      <c r="D35" s="19">
        <f t="shared" si="1"/>
        <v>0</v>
      </c>
      <c r="E35" s="2" t="s">
        <v>32</v>
      </c>
    </row>
    <row r="36" spans="1:5" x14ac:dyDescent="0.2">
      <c r="A36" s="58" t="s">
        <v>39</v>
      </c>
      <c r="B36" s="10">
        <v>6</v>
      </c>
      <c r="C36" s="32"/>
      <c r="D36" s="19">
        <f t="shared" si="1"/>
        <v>0</v>
      </c>
      <c r="E36" s="64">
        <f>SUM(C34:C42)</f>
        <v>0</v>
      </c>
    </row>
    <row r="37" spans="1:5" x14ac:dyDescent="0.2">
      <c r="A37" s="49" t="s">
        <v>40</v>
      </c>
      <c r="B37" s="10"/>
      <c r="C37" s="32"/>
      <c r="D37" s="19">
        <f t="shared" si="1"/>
        <v>0</v>
      </c>
    </row>
    <row r="38" spans="1:5" x14ac:dyDescent="0.2">
      <c r="A38" s="58" t="s">
        <v>41</v>
      </c>
      <c r="B38" s="10"/>
      <c r="C38" s="32"/>
      <c r="D38" s="19">
        <f t="shared" si="1"/>
        <v>0</v>
      </c>
    </row>
    <row r="39" spans="1:5" x14ac:dyDescent="0.2">
      <c r="A39" s="58" t="s">
        <v>37</v>
      </c>
      <c r="B39" s="10"/>
      <c r="C39" s="32"/>
      <c r="D39" s="19">
        <f t="shared" si="1"/>
        <v>0</v>
      </c>
    </row>
    <row r="40" spans="1:5" x14ac:dyDescent="0.2">
      <c r="A40" s="58" t="s">
        <v>35</v>
      </c>
      <c r="B40" s="10"/>
      <c r="C40" s="32"/>
      <c r="D40" s="19">
        <f t="shared" si="1"/>
        <v>0</v>
      </c>
    </row>
    <row r="41" spans="1:5" x14ac:dyDescent="0.2">
      <c r="A41" s="58" t="s">
        <v>36</v>
      </c>
      <c r="B41" s="10"/>
      <c r="C41" s="32"/>
      <c r="D41" s="19">
        <f t="shared" si="1"/>
        <v>0</v>
      </c>
    </row>
    <row r="42" spans="1:5" x14ac:dyDescent="0.2">
      <c r="A42" s="49" t="s">
        <v>42</v>
      </c>
      <c r="B42" s="10"/>
      <c r="C42" s="32"/>
      <c r="D42" s="19">
        <f t="shared" si="1"/>
        <v>0</v>
      </c>
    </row>
    <row r="43" spans="1:5" x14ac:dyDescent="0.2">
      <c r="A43" s="50"/>
      <c r="B43" s="12"/>
      <c r="C43" s="33"/>
      <c r="D43" s="20"/>
    </row>
    <row r="44" spans="1:5" ht="15.75" x14ac:dyDescent="0.25">
      <c r="A44" s="8" t="s">
        <v>10</v>
      </c>
      <c r="B44" s="9"/>
      <c r="C44" s="31"/>
      <c r="D44" s="18"/>
    </row>
    <row r="45" spans="1:5" hidden="1" x14ac:dyDescent="0.2">
      <c r="A45" s="49" t="s">
        <v>13</v>
      </c>
      <c r="B45" s="10">
        <v>5</v>
      </c>
      <c r="C45" s="32"/>
      <c r="D45" s="19">
        <f>+B45*C45</f>
        <v>0</v>
      </c>
    </row>
    <row r="46" spans="1:5" x14ac:dyDescent="0.2">
      <c r="A46" s="49" t="s">
        <v>11</v>
      </c>
      <c r="B46" s="10">
        <v>8</v>
      </c>
      <c r="C46" s="32"/>
      <c r="D46" s="19">
        <f>+B46*C46</f>
        <v>0</v>
      </c>
    </row>
    <row r="47" spans="1:5" x14ac:dyDescent="0.2">
      <c r="A47" s="50" t="s">
        <v>12</v>
      </c>
      <c r="B47" s="12">
        <v>15</v>
      </c>
      <c r="C47" s="33"/>
      <c r="D47" s="20">
        <f>+B47*C47</f>
        <v>0</v>
      </c>
    </row>
    <row r="48" spans="1:5" x14ac:dyDescent="0.2">
      <c r="D48" s="21"/>
    </row>
    <row r="49" spans="1:5" ht="15.75" x14ac:dyDescent="0.25">
      <c r="A49" s="1" t="s">
        <v>14</v>
      </c>
      <c r="D49" s="22">
        <f>SUM(D22:D47)</f>
        <v>0</v>
      </c>
    </row>
    <row r="51" spans="1:5" s="23" customFormat="1" ht="44.25" customHeight="1" x14ac:dyDescent="0.2">
      <c r="A51" s="24" t="s">
        <v>29</v>
      </c>
      <c r="B51" s="25"/>
      <c r="D51" s="28">
        <f>+Colissimo!B10</f>
        <v>0</v>
      </c>
      <c r="E51" s="27" t="str">
        <f>IF(D51="Trop Lourd","Pévoyez deux commandes"," ")</f>
        <v xml:space="preserve"> </v>
      </c>
    </row>
    <row r="53" spans="1:5" s="23" customFormat="1" ht="31.5" customHeight="1" x14ac:dyDescent="0.2">
      <c r="A53" s="25" t="s">
        <v>9</v>
      </c>
      <c r="B53" s="26"/>
      <c r="D53" s="28">
        <f>+D49+D51</f>
        <v>0</v>
      </c>
    </row>
    <row r="54" spans="1:5" ht="29.25" customHeight="1" x14ac:dyDescent="0.2">
      <c r="C54" s="65" t="str">
        <f>IF(D51="Trop Lourd"," ","Ce montant vous sera confirmé 
à réception de commande")</f>
        <v>Ce montant vous sera confirmé 
à réception de commande</v>
      </c>
      <c r="D54" s="65"/>
      <c r="E54" s="65"/>
    </row>
  </sheetData>
  <sheetProtection algorithmName="SHA-512" hashValue="UFdW0ivVCph+FFc9V2lUbc09k/aPfnjbPiNA5OcZTBwYZ6B8wyymZ/UlwttOgsOzx+X9kMKMYZr2ksvuO94qcQ==" saltValue="NP1bz2pvfGtyS8KFMOD8nw==" spinCount="100000" sheet="1" selectLockedCells="1"/>
  <mergeCells count="1">
    <mergeCell ref="C54:E54"/>
  </mergeCells>
  <phoneticPr fontId="0" type="noConversion"/>
  <printOptions horizontalCentered="1" verticalCentered="1"/>
  <pageMargins left="0.31496062992125984" right="0.19685039370078741" top="0.39370078740157483" bottom="0.23622047244094491" header="0.27559055118110237" footer="0.11811023622047245"/>
  <pageSetup paperSize="9" scale="6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5"/>
  <sheetViews>
    <sheetView tabSelected="1" workbookViewId="0">
      <selection activeCell="G4" sqref="G4"/>
    </sheetView>
  </sheetViews>
  <sheetFormatPr baseColWidth="10" defaultRowHeight="12.75" x14ac:dyDescent="0.2"/>
  <cols>
    <col min="1" max="1" width="80.42578125" style="40" bestFit="1" customWidth="1"/>
    <col min="2" max="4" width="11.42578125" style="40"/>
    <col min="5" max="5" width="12.85546875" style="40" bestFit="1" customWidth="1"/>
    <col min="6" max="16384" width="11.42578125" style="40"/>
  </cols>
  <sheetData>
    <row r="2" spans="1:6" ht="15" x14ac:dyDescent="0.25">
      <c r="E2" s="43" t="s">
        <v>33</v>
      </c>
    </row>
    <row r="3" spans="1:6" ht="15.75" x14ac:dyDescent="0.25">
      <c r="A3" s="42" t="s">
        <v>15</v>
      </c>
      <c r="B3"/>
      <c r="C3"/>
      <c r="D3"/>
      <c r="E3" s="43" t="s">
        <v>43</v>
      </c>
      <c r="F3"/>
    </row>
    <row r="4" spans="1:6" x14ac:dyDescent="0.2">
      <c r="A4"/>
      <c r="B4"/>
      <c r="C4"/>
      <c r="D4"/>
      <c r="E4" s="44" t="s">
        <v>18</v>
      </c>
      <c r="F4" s="55">
        <v>14.99</v>
      </c>
    </row>
    <row r="5" spans="1:6" ht="14.25" x14ac:dyDescent="0.2">
      <c r="A5" s="60" t="s">
        <v>30</v>
      </c>
      <c r="B5" s="46">
        <f>SUM('Bon de commande'!C23:C31)*0.78</f>
        <v>0</v>
      </c>
      <c r="C5"/>
      <c r="D5"/>
      <c r="E5" s="44" t="s">
        <v>19</v>
      </c>
      <c r="F5" s="55">
        <v>14.99</v>
      </c>
    </row>
    <row r="6" spans="1:6" ht="14.25" x14ac:dyDescent="0.2">
      <c r="A6" s="61" t="s">
        <v>31</v>
      </c>
      <c r="B6" s="46">
        <f>SUM('Bon de commande'!C34:C42)*0.45</f>
        <v>0</v>
      </c>
      <c r="C6"/>
      <c r="D6"/>
      <c r="E6" s="44" t="s">
        <v>20</v>
      </c>
      <c r="F6" s="55">
        <v>19.39</v>
      </c>
    </row>
    <row r="7" spans="1:6" ht="14.25" x14ac:dyDescent="0.2">
      <c r="A7" s="45" t="s">
        <v>16</v>
      </c>
      <c r="B7" s="46">
        <f>+'Bon de commande'!C45*0.1+'Bon de commande'!C46*0.09+'Bon de commande'!C47*0.14</f>
        <v>0</v>
      </c>
      <c r="C7"/>
      <c r="D7"/>
      <c r="E7" s="44" t="s">
        <v>21</v>
      </c>
      <c r="F7" s="55">
        <v>19.36</v>
      </c>
    </row>
    <row r="8" spans="1:6" ht="14.25" x14ac:dyDescent="0.2">
      <c r="A8" s="45" t="s">
        <v>17</v>
      </c>
      <c r="B8" s="46">
        <f>SUM(B5:B7)</f>
        <v>0</v>
      </c>
      <c r="C8"/>
      <c r="D8"/>
      <c r="E8" s="44" t="s">
        <v>22</v>
      </c>
      <c r="F8" s="55">
        <v>22.19</v>
      </c>
    </row>
    <row r="9" spans="1:6" x14ac:dyDescent="0.2">
      <c r="A9"/>
      <c r="B9"/>
      <c r="C9"/>
      <c r="D9"/>
      <c r="E9" s="44" t="s">
        <v>23</v>
      </c>
      <c r="F9" s="55">
        <v>28.59</v>
      </c>
    </row>
    <row r="10" spans="1:6" ht="14.25" x14ac:dyDescent="0.2">
      <c r="A10" s="47" t="s">
        <v>26</v>
      </c>
      <c r="B10" s="48">
        <f>IF(B8=0,0,IF(AND(B8&gt;0,B8&lt;0.251),F4,IF(AND(B8&gt;0.25,B8&lt;0.501),F5,IF(AND(B8&gt;0.5,B8&lt;0.751),F6,IF(AND(B8&gt;0.75,B8&lt;1.001),F7,IF(AND(B8&gt;1,B8&lt;2.001),F8,IF(AND(B8&gt;2,B8&lt;5.001),F9,IF(AND(B8&gt;5,B8&lt;10.001),F10,"Trop lourd"))))))))</f>
        <v>0</v>
      </c>
      <c r="C10"/>
      <c r="D10"/>
      <c r="E10" s="44" t="s">
        <v>24</v>
      </c>
      <c r="F10" t="s">
        <v>27</v>
      </c>
    </row>
    <row r="11" spans="1:6" x14ac:dyDescent="0.2">
      <c r="A11"/>
      <c r="B11"/>
      <c r="C11"/>
      <c r="D11"/>
      <c r="E11" s="44" t="s">
        <v>25</v>
      </c>
      <c r="F11" t="s">
        <v>27</v>
      </c>
    </row>
    <row r="12" spans="1:6" x14ac:dyDescent="0.2">
      <c r="E12" s="41"/>
    </row>
    <row r="13" spans="1:6" x14ac:dyDescent="0.2">
      <c r="E13" s="41"/>
    </row>
    <row r="14" spans="1:6" x14ac:dyDescent="0.2">
      <c r="E14" s="41"/>
    </row>
    <row r="15" spans="1:6" x14ac:dyDescent="0.2">
      <c r="E15" s="41"/>
    </row>
  </sheetData>
  <sheetProtection algorithmName="SHA-512" hashValue="/zpOrN7euunB+wt05vScYwoH04gjE7RP+sKVnuZhnVY2Ih/bdAuvyrhHTCLRxuTjDMNdhHcyYvsHh+g/FoWxpw==" saltValue="gA4TOeTTdDl9d4UQ/vw8Ow==" spinCount="100000" sheet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Bon de commande</vt:lpstr>
      <vt:lpstr>Colissimo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</dc:creator>
  <cp:lastModifiedBy>Marc et Sophie LAMOUR - Apiculteurs à Soulatge</cp:lastModifiedBy>
  <cp:lastPrinted>2023-11-30T12:50:26Z</cp:lastPrinted>
  <dcterms:created xsi:type="dcterms:W3CDTF">2009-08-29T09:21:50Z</dcterms:created>
  <dcterms:modified xsi:type="dcterms:W3CDTF">2026-01-07T16:11:15Z</dcterms:modified>
</cp:coreProperties>
</file>