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ophie - sauv 2024.12.09\Apiculture\Gestion Apicole\VPC\"/>
    </mc:Choice>
  </mc:AlternateContent>
  <xr:revisionPtr revIDLastSave="0" documentId="13_ncr:1_{CC84B893-A866-4EF6-A182-775E80CD7E8B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Bon de commande" sheetId="9" r:id="rId1"/>
    <sheet name="Frais d'expédition" sheetId="10" r:id="rId2"/>
  </sheets>
  <definedNames>
    <definedName name="_xlnm._FilterDatabase" localSheetId="0" hidden="1">'Bon de commande'!$D$21:$E$29</definedName>
    <definedName name="_xlnm.Print_Area" localSheetId="0">'Bon de commande'!$A$1:$E$73</definedName>
  </definedNames>
  <calcPr calcId="181029"/>
</workbook>
</file>

<file path=xl/calcChain.xml><?xml version="1.0" encoding="utf-8"?>
<calcChain xmlns="http://schemas.openxmlformats.org/spreadsheetml/2006/main">
  <c r="E37" i="9" l="1"/>
  <c r="E26" i="9"/>
  <c r="D39" i="9"/>
  <c r="B7" i="10"/>
  <c r="B6" i="10"/>
  <c r="D36" i="9"/>
  <c r="D25" i="9"/>
  <c r="D43" i="9"/>
  <c r="B8" i="10"/>
  <c r="D46" i="9"/>
  <c r="D29" i="9" l="1"/>
  <c r="B5" i="10"/>
  <c r="D26" i="9"/>
  <c r="D40" i="9"/>
  <c r="D38" i="9"/>
  <c r="D22" i="9"/>
  <c r="D24" i="9"/>
  <c r="D37" i="9"/>
  <c r="D34" i="9"/>
  <c r="D35" i="9"/>
  <c r="D33" i="9" l="1"/>
  <c r="D44" i="9"/>
  <c r="D32" i="9" l="1"/>
  <c r="D28" i="9"/>
  <c r="D27" i="9"/>
  <c r="D21" i="9"/>
  <c r="D23" i="9"/>
  <c r="D45" i="9"/>
  <c r="D47" i="9"/>
  <c r="D48" i="9"/>
  <c r="D50" i="9" l="1"/>
  <c r="B9" i="10"/>
  <c r="B11" i="10" s="1"/>
  <c r="D52" i="9" l="1"/>
  <c r="E52" i="9" s="1"/>
  <c r="D54" i="9" l="1"/>
  <c r="C55" i="9"/>
</calcChain>
</file>

<file path=xl/sharedStrings.xml><?xml version="1.0" encoding="utf-8"?>
<sst xmlns="http://schemas.openxmlformats.org/spreadsheetml/2006/main" count="72" uniqueCount="51">
  <si>
    <t>Noms :</t>
  </si>
  <si>
    <t>N° de Téléphone :</t>
  </si>
  <si>
    <t>Miel en pot de 500 gr</t>
  </si>
  <si>
    <t>Miel en pot de 250 gr</t>
  </si>
  <si>
    <t>Bon de commande</t>
  </si>
  <si>
    <t>Date :</t>
  </si>
  <si>
    <t xml:space="preserve">Adresse : </t>
  </si>
  <si>
    <t>Tarif
TTC</t>
  </si>
  <si>
    <t>Prix total
TTC</t>
  </si>
  <si>
    <t>Montant total TTC à payer</t>
  </si>
  <si>
    <t>Propolis</t>
  </si>
  <si>
    <t>Teinture-mère de propolis - Compte-gouttes de 20 ml</t>
  </si>
  <si>
    <t>Teinture-mère de propolis - Vaporisateur de 50 ml</t>
  </si>
  <si>
    <t>Propolis brute - petit pot de 15 gr</t>
  </si>
  <si>
    <t>Montant TTC de votre commande hors frais</t>
  </si>
  <si>
    <t>Estimation des frais de colissimo</t>
  </si>
  <si>
    <t>Poids propolis commandée</t>
  </si>
  <si>
    <t>Jusqu'à 250 gr</t>
  </si>
  <si>
    <t>Jusqu'à 500 gr</t>
  </si>
  <si>
    <t>Jusqu'à 750 gr</t>
  </si>
  <si>
    <t>Jusqu'à 1 kg</t>
  </si>
  <si>
    <t>Jusqu'à 2 kg</t>
  </si>
  <si>
    <t>Jusqu'à 5 kg</t>
  </si>
  <si>
    <t>Jusqu'à 10 kg</t>
  </si>
  <si>
    <t>Jusqu'à 30 kg</t>
  </si>
  <si>
    <t>Estimation Tarif colissimo</t>
  </si>
  <si>
    <t>non proposé</t>
  </si>
  <si>
    <t>Quantité
commandée</t>
  </si>
  <si>
    <r>
      <t xml:space="preserve">Estimation des frais de collissimo. 
</t>
    </r>
    <r>
      <rPr>
        <sz val="9"/>
        <rFont val="Arial"/>
        <family val="2"/>
      </rPr>
      <t>Cette estimation vous sera confirmée à réception de votre commande.</t>
    </r>
  </si>
  <si>
    <t>Nbre de pots</t>
  </si>
  <si>
    <t>Poids de la commande de pot(s) de 500 gr (estimé après emballage à 780 gr le pot)</t>
  </si>
  <si>
    <t>Poids de la commande de pot(s) de 250 gr (estimé après emballage à 450 gr le pot)</t>
  </si>
  <si>
    <t xml:space="preserve">Poids totalestimé après emballage </t>
  </si>
  <si>
    <t>Miel de Garrigue</t>
  </si>
  <si>
    <t>Miel de Forêt du Bugarach - miel de chataignier</t>
  </si>
  <si>
    <t>Miel de rhododendron</t>
  </si>
  <si>
    <t>Miel de montagne</t>
  </si>
  <si>
    <t>Miel de Romarin</t>
  </si>
  <si>
    <t>Propomiel - pot de 125gr</t>
  </si>
  <si>
    <t>Propomiel - pot de 250gr</t>
  </si>
  <si>
    <t>Miel des corbières</t>
  </si>
  <si>
    <t>Miel de maquis</t>
  </si>
  <si>
    <t>Miel de buplèvre</t>
  </si>
  <si>
    <t>Miel de fleurs sauvages</t>
  </si>
  <si>
    <t>Colissimo 
Point de retrait</t>
  </si>
  <si>
    <t>Mondial Relay Locker ou 
point Relay</t>
  </si>
  <si>
    <t>Mondial Relay Domicile</t>
  </si>
  <si>
    <t>Colissimo 
boite aux lettres</t>
  </si>
  <si>
    <t>Tarif au 1er janvier 2026</t>
  </si>
  <si>
    <t>Poids de la commande de pot(s) de 125 gr (estimé après emballage à 250 gr le pot)</t>
  </si>
  <si>
    <t>miel de Buplèvre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</si>
</sst>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_-* #,##0.00\ [$€]_-;\-* #,##0.00\ [$€]_-;_-* &quot;-&quot;??\ [$€]_-;_-@_-"/>
    <numFmt numFmtId="166" formatCode="#,##0.00\ [$€-81D];\-#,##0.00\ [$€-81D]"/>
    <numFmt numFmtId="167" formatCode="0.000"/>
    <numFmt numFmtId="168" formatCode="[$-40C]d\-mmm\-yy;@"/>
  </numFmts>
  <fonts count="1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color rgb="FF000000"/>
      <name val="Segoe U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6" fillId="0" borderId="0" xfId="2" applyFont="1" applyAlignment="1" applyProtection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66" fontId="2" fillId="0" borderId="2" xfId="1" applyNumberFormat="1" applyFont="1" applyBorder="1" applyAlignment="1">
      <alignment horizontal="right" wrapText="1"/>
    </xf>
    <xf numFmtId="166" fontId="2" fillId="0" borderId="3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166" fontId="2" fillId="0" borderId="1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66" fontId="2" fillId="0" borderId="1" xfId="1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" fontId="2" fillId="3" borderId="2" xfId="0" applyNumberFormat="1" applyFont="1" applyFill="1" applyBorder="1" applyAlignment="1" applyProtection="1">
      <alignment horizontal="center" wrapText="1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8" fillId="0" borderId="1" xfId="0" applyFont="1" applyBorder="1"/>
    <xf numFmtId="167" fontId="8" fillId="0" borderId="1" xfId="0" applyNumberFormat="1" applyFont="1" applyBorder="1"/>
    <xf numFmtId="0" fontId="8" fillId="2" borderId="1" xfId="0" applyFont="1" applyFill="1" applyBorder="1"/>
    <xf numFmtId="164" fontId="8" fillId="2" borderId="1" xfId="0" applyNumberFormat="1" applyFont="1" applyFill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2" fillId="0" borderId="4" xfId="0" applyFont="1" applyBorder="1" applyAlignment="1">
      <alignment horizontal="center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68" fontId="2" fillId="3" borderId="0" xfId="0" applyNumberFormat="1" applyFont="1" applyFill="1" applyProtection="1">
      <protection locked="0"/>
    </xf>
    <xf numFmtId="0" fontId="2" fillId="0" borderId="3" xfId="0" applyFont="1" applyBorder="1"/>
    <xf numFmtId="0" fontId="2" fillId="3" borderId="13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0" borderId="15" xfId="0" applyFont="1" applyBorder="1" applyAlignment="1">
      <alignment horizontal="center"/>
    </xf>
    <xf numFmtId="0" fontId="12" fillId="3" borderId="8" xfId="0" applyFont="1" applyFill="1" applyBorder="1" applyProtection="1">
      <protection locked="0"/>
    </xf>
    <xf numFmtId="0" fontId="13" fillId="3" borderId="8" xfId="0" applyFont="1" applyFill="1" applyBorder="1" applyProtection="1">
      <protection locked="0"/>
    </xf>
    <xf numFmtId="0" fontId="5" fillId="3" borderId="8" xfId="2" quotePrefix="1" applyFill="1" applyBorder="1" applyAlignment="1" applyProtection="1">
      <protection locked="0"/>
    </xf>
    <xf numFmtId="0" fontId="5" fillId="3" borderId="8" xfId="2" applyFill="1" applyBorder="1" applyAlignment="1" applyProtection="1">
      <protection locked="0"/>
    </xf>
    <xf numFmtId="164" fontId="2" fillId="0" borderId="15" xfId="0" applyNumberFormat="1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3">
    <cellStyle name="Euro" xfId="1" xr:uid="{00000000-0005-0000-0000-000000000000}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49</xdr:row>
      <xdr:rowOff>95250</xdr:rowOff>
    </xdr:from>
    <xdr:to>
      <xdr:col>2</xdr:col>
      <xdr:colOff>771525</xdr:colOff>
      <xdr:row>49</xdr:row>
      <xdr:rowOff>95250</xdr:rowOff>
    </xdr:to>
    <xdr:sp macro="" textlink="">
      <xdr:nvSpPr>
        <xdr:cNvPr id="3199" name="Line 1">
          <a:extLst>
            <a:ext uri="{FF2B5EF4-FFF2-40B4-BE49-F238E27FC236}">
              <a16:creationId xmlns:a16="http://schemas.microsoft.com/office/drawing/2014/main" id="{AC3A7D43-9A57-433B-A436-7F7E9F0EB26A}"/>
            </a:ext>
          </a:extLst>
        </xdr:cNvPr>
        <xdr:cNvSpPr>
          <a:spLocks noChangeShapeType="1"/>
        </xdr:cNvSpPr>
      </xdr:nvSpPr>
      <xdr:spPr bwMode="auto">
        <a:xfrm>
          <a:off x="3762375" y="737235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64943</xdr:colOff>
      <xdr:row>30</xdr:row>
      <xdr:rowOff>72735</xdr:rowOff>
    </xdr:from>
    <xdr:to>
      <xdr:col>1</xdr:col>
      <xdr:colOff>110662</xdr:colOff>
      <xdr:row>40</xdr:row>
      <xdr:rowOff>121226</xdr:rowOff>
    </xdr:to>
    <xdr:sp macro="" textlink="">
      <xdr:nvSpPr>
        <xdr:cNvPr id="3200" name="AutoShape 2">
          <a:extLst>
            <a:ext uri="{FF2B5EF4-FFF2-40B4-BE49-F238E27FC236}">
              <a16:creationId xmlns:a16="http://schemas.microsoft.com/office/drawing/2014/main" id="{1A1EBAAE-4F31-4CA7-B0C5-F2EC7C970013}"/>
            </a:ext>
          </a:extLst>
        </xdr:cNvPr>
        <xdr:cNvSpPr>
          <a:spLocks/>
        </xdr:cNvSpPr>
      </xdr:nvSpPr>
      <xdr:spPr bwMode="auto">
        <a:xfrm>
          <a:off x="4203988" y="5683826"/>
          <a:ext cx="45719" cy="2161309"/>
        </a:xfrm>
        <a:prstGeom prst="rightBrace">
          <a:avLst>
            <a:gd name="adj1" fmla="val 226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19</xdr:row>
      <xdr:rowOff>123825</xdr:rowOff>
    </xdr:from>
    <xdr:to>
      <xdr:col>1</xdr:col>
      <xdr:colOff>93344</xdr:colOff>
      <xdr:row>28</xdr:row>
      <xdr:rowOff>121228</xdr:rowOff>
    </xdr:to>
    <xdr:sp macro="" textlink="">
      <xdr:nvSpPr>
        <xdr:cNvPr id="3201" name="AutoShape 3">
          <a:extLst>
            <a:ext uri="{FF2B5EF4-FFF2-40B4-BE49-F238E27FC236}">
              <a16:creationId xmlns:a16="http://schemas.microsoft.com/office/drawing/2014/main" id="{5BD8231A-DC0E-4DC0-A368-165DA986D54E}"/>
            </a:ext>
          </a:extLst>
        </xdr:cNvPr>
        <xdr:cNvSpPr>
          <a:spLocks/>
        </xdr:cNvSpPr>
      </xdr:nvSpPr>
      <xdr:spPr bwMode="auto">
        <a:xfrm>
          <a:off x="4186670" y="4055052"/>
          <a:ext cx="45719" cy="1521403"/>
        </a:xfrm>
        <a:prstGeom prst="rightBrace">
          <a:avLst>
            <a:gd name="adj1" fmla="val 226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51</xdr:row>
      <xdr:rowOff>219075</xdr:rowOff>
    </xdr:from>
    <xdr:to>
      <xdr:col>2</xdr:col>
      <xdr:colOff>790575</xdr:colOff>
      <xdr:row>51</xdr:row>
      <xdr:rowOff>219075</xdr:rowOff>
    </xdr:to>
    <xdr:sp macro="" textlink="">
      <xdr:nvSpPr>
        <xdr:cNvPr id="3202" name="Line 4">
          <a:extLst>
            <a:ext uri="{FF2B5EF4-FFF2-40B4-BE49-F238E27FC236}">
              <a16:creationId xmlns:a16="http://schemas.microsoft.com/office/drawing/2014/main" id="{3759EE48-AC87-4BAB-8ACD-02A81E257CFE}"/>
            </a:ext>
          </a:extLst>
        </xdr:cNvPr>
        <xdr:cNvSpPr>
          <a:spLocks noChangeShapeType="1"/>
        </xdr:cNvSpPr>
      </xdr:nvSpPr>
      <xdr:spPr bwMode="auto">
        <a:xfrm>
          <a:off x="3781425" y="78867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53</xdr:row>
      <xdr:rowOff>190500</xdr:rowOff>
    </xdr:from>
    <xdr:to>
      <xdr:col>2</xdr:col>
      <xdr:colOff>771525</xdr:colOff>
      <xdr:row>53</xdr:row>
      <xdr:rowOff>190500</xdr:rowOff>
    </xdr:to>
    <xdr:sp macro="" textlink="">
      <xdr:nvSpPr>
        <xdr:cNvPr id="3203" name="Line 5">
          <a:extLst>
            <a:ext uri="{FF2B5EF4-FFF2-40B4-BE49-F238E27FC236}">
              <a16:creationId xmlns:a16="http://schemas.microsoft.com/office/drawing/2014/main" id="{48C0F4EE-BEAE-4F28-BE7A-010CF30BA02E}"/>
            </a:ext>
          </a:extLst>
        </xdr:cNvPr>
        <xdr:cNvSpPr>
          <a:spLocks noChangeShapeType="1"/>
        </xdr:cNvSpPr>
      </xdr:nvSpPr>
      <xdr:spPr bwMode="auto">
        <a:xfrm>
          <a:off x="4095750" y="84867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56</xdr:row>
      <xdr:rowOff>28573</xdr:rowOff>
    </xdr:from>
    <xdr:to>
      <xdr:col>4</xdr:col>
      <xdr:colOff>1004455</xdr:colOff>
      <xdr:row>71</xdr:row>
      <xdr:rowOff>138544</xdr:rowOff>
    </xdr:to>
    <xdr:sp macro="" textlink="">
      <xdr:nvSpPr>
        <xdr:cNvPr id="3078" name="Rectangle 6">
          <a:extLst>
            <a:ext uri="{FF2B5EF4-FFF2-40B4-BE49-F238E27FC236}">
              <a16:creationId xmlns:a16="http://schemas.microsoft.com/office/drawing/2014/main" id="{B6227393-500B-47C2-B5F9-F08F8AA28186}"/>
            </a:ext>
          </a:extLst>
        </xdr:cNvPr>
        <xdr:cNvSpPr>
          <a:spLocks noChangeArrowheads="1"/>
        </xdr:cNvSpPr>
      </xdr:nvSpPr>
      <xdr:spPr bwMode="auto">
        <a:xfrm>
          <a:off x="28575" y="9241846"/>
          <a:ext cx="8474653" cy="296747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Livraison partout en France Métropolitaine par colissimo sans signature de 10 kg maximum. Pour les autres zones, nous contacter.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Après réception de votre commande, nous vous retournerons le bon de commande avec les frais d'expédition et le montant total à payer. Le paiement se fait par chèque à l'ordre de Marc Lamour. La commande vous sera expédiée à reception du règlement.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Vous pouvez payer par chèque ou par virement sur le compte ci-dessous :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Nous vous remercions de votre confiance,</a:t>
          </a: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		 Salutations apicoles,</a:t>
          </a: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						Marc et Sophie Lamour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0</xdr:col>
      <xdr:colOff>1030941</xdr:colOff>
      <xdr:row>7</xdr:row>
      <xdr:rowOff>14616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9F5B6B-2918-4466-9FF6-28CC8573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974912" cy="1503980"/>
        </a:xfrm>
        <a:prstGeom prst="rect">
          <a:avLst/>
        </a:prstGeom>
      </xdr:spPr>
    </xdr:pic>
    <xdr:clientData/>
  </xdr:twoCellAnchor>
  <xdr:twoCellAnchor>
    <xdr:from>
      <xdr:col>0</xdr:col>
      <xdr:colOff>1007508</xdr:colOff>
      <xdr:row>0</xdr:row>
      <xdr:rowOff>0</xdr:rowOff>
    </xdr:from>
    <xdr:to>
      <xdr:col>0</xdr:col>
      <xdr:colOff>3136626</xdr:colOff>
      <xdr:row>8</xdr:row>
      <xdr:rowOff>89647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23FDBD8-5EBE-4C5B-B844-9A77C563A3CA}"/>
            </a:ext>
          </a:extLst>
        </xdr:cNvPr>
        <xdr:cNvSpPr/>
      </xdr:nvSpPr>
      <xdr:spPr bwMode="auto">
        <a:xfrm>
          <a:off x="1007508" y="0"/>
          <a:ext cx="2129118" cy="1613647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fr-FR" sz="1100"/>
            <a:t>Marc et Sophie Lamour</a:t>
          </a:r>
        </a:p>
        <a:p>
          <a:pPr algn="l"/>
          <a:r>
            <a:rPr lang="fr-FR" sz="1100"/>
            <a:t>Le Cairou</a:t>
          </a:r>
        </a:p>
        <a:p>
          <a:pPr algn="l"/>
          <a:r>
            <a:rPr lang="fr-FR" sz="1100"/>
            <a:t>11330 Soulatgé</a:t>
          </a: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06.95.14.18.04 </a:t>
          </a:r>
          <a:endParaRPr lang="fr-FR">
            <a:effectLst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SIRET N° 512 331 224 00026 </a:t>
          </a:r>
          <a:endParaRPr lang="fr-FR">
            <a:effectLst/>
          </a:endParaRPr>
        </a:p>
        <a:p>
          <a:r>
            <a:rPr lang="fr-FR" sz="1100" b="0" i="0" baseline="0">
              <a:effectLst/>
              <a:latin typeface="+mn-lt"/>
              <a:ea typeface="+mn-ea"/>
              <a:cs typeface="+mn-cs"/>
            </a:rPr>
            <a:t>N° de TVA : FR69524331224  mielsetunefleur@outlook.com</a:t>
          </a:r>
          <a:endParaRPr lang="fr-FR">
            <a:effectLst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www.mielsetunefleur.biz</a:t>
          </a:r>
          <a:endParaRPr lang="fr-FR">
            <a:effectLst/>
          </a:endParaRPr>
        </a:p>
        <a:p>
          <a:endParaRPr lang="fr-FR" sz="1100"/>
        </a:p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1724601</xdr:colOff>
      <xdr:row>63</xdr:row>
      <xdr:rowOff>158751</xdr:rowOff>
    </xdr:from>
    <xdr:to>
      <xdr:col>2</xdr:col>
      <xdr:colOff>552737</xdr:colOff>
      <xdr:row>67</xdr:row>
      <xdr:rowOff>104443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6B0F8C9-B222-4BF0-B699-5C91CFFE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601" y="10722842"/>
          <a:ext cx="4248727" cy="70769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51955</xdr:rowOff>
    </xdr:from>
    <xdr:to>
      <xdr:col>1</xdr:col>
      <xdr:colOff>57151</xdr:colOff>
      <xdr:row>18</xdr:row>
      <xdr:rowOff>138545</xdr:rowOff>
    </xdr:to>
    <xdr:sp macro="" textlink="">
      <xdr:nvSpPr>
        <xdr:cNvPr id="11" name="Explosion 1 5">
          <a:extLst>
            <a:ext uri="{FF2B5EF4-FFF2-40B4-BE49-F238E27FC236}">
              <a16:creationId xmlns:a16="http://schemas.microsoft.com/office/drawing/2014/main" id="{115D7D1E-3949-407E-8EFA-E02C085E79B1}"/>
            </a:ext>
          </a:extLst>
        </xdr:cNvPr>
        <xdr:cNvSpPr/>
      </xdr:nvSpPr>
      <xdr:spPr bwMode="auto">
        <a:xfrm>
          <a:off x="0" y="1194955"/>
          <a:ext cx="4196196" cy="2078181"/>
        </a:xfrm>
        <a:prstGeom prst="irregularSeal1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Attention : Mise à jour du 07/10/2026.</a:t>
          </a:r>
        </a:p>
        <a:p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Pensez à demander la dernier version du bon de commande pour être sûr de la disponibilité des miels.  Merci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13</xdr:row>
      <xdr:rowOff>85725</xdr:rowOff>
    </xdr:from>
    <xdr:to>
      <xdr:col>7</xdr:col>
      <xdr:colOff>95249</xdr:colOff>
      <xdr:row>17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849BE44-F6A7-2BE9-2BA4-58661E246EA5}"/>
            </a:ext>
          </a:extLst>
        </xdr:cNvPr>
        <xdr:cNvSpPr/>
      </xdr:nvSpPr>
      <xdr:spPr bwMode="auto">
        <a:xfrm>
          <a:off x="7715249" y="2647950"/>
          <a:ext cx="2619375" cy="6477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fr-FR" sz="1100"/>
            <a:t>Bon</a:t>
          </a:r>
          <a:r>
            <a:rPr lang="fr-FR" sz="1100" baseline="0"/>
            <a:t> de commande prorgrammé sur le t</a:t>
          </a:r>
          <a:r>
            <a:rPr lang="fr-FR" sz="1100"/>
            <a:t>arif colissimo dans votre boite aux lettres,</a:t>
          </a:r>
          <a:r>
            <a:rPr lang="fr-FR" sz="1100" baseline="0"/>
            <a:t> mais vous pouvez demander un autre tarif par mail.</a:t>
          </a:r>
          <a:endParaRPr lang="fr-FR" sz="1100"/>
        </a:p>
      </xdr:txBody>
    </xdr:sp>
    <xdr:clientData/>
  </xdr:twoCellAnchor>
  <xdr:twoCellAnchor>
    <xdr:from>
      <xdr:col>5</xdr:col>
      <xdr:colOff>514350</xdr:colOff>
      <xdr:row>11</xdr:row>
      <xdr:rowOff>19050</xdr:rowOff>
    </xdr:from>
    <xdr:to>
      <xdr:col>5</xdr:col>
      <xdr:colOff>519112</xdr:colOff>
      <xdr:row>13</xdr:row>
      <xdr:rowOff>85725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66AAE015-5E6F-F8C7-9280-0858330988DA}"/>
            </a:ext>
          </a:extLst>
        </xdr:cNvPr>
        <xdr:cNvCxnSpPr>
          <a:stCxn id="2" idx="0"/>
        </xdr:cNvCxnSpPr>
      </xdr:nvCxnSpPr>
      <xdr:spPr bwMode="auto">
        <a:xfrm flipH="1" flipV="1">
          <a:off x="9020175" y="2257425"/>
          <a:ext cx="4762" cy="390525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zoomScale="55" zoomScaleNormal="55" workbookViewId="0">
      <selection activeCell="C33" sqref="C33"/>
    </sheetView>
  </sheetViews>
  <sheetFormatPr baseColWidth="10" defaultRowHeight="15" x14ac:dyDescent="0.2"/>
  <cols>
    <col min="1" max="1" width="62" style="2" customWidth="1"/>
    <col min="2" max="2" width="19.140625" style="4" bestFit="1" customWidth="1"/>
    <col min="3" max="3" width="16.5703125" style="2" customWidth="1"/>
    <col min="4" max="4" width="14.42578125" style="2" customWidth="1"/>
    <col min="5" max="5" width="15.7109375" style="2" customWidth="1"/>
    <col min="6" max="16384" width="11.42578125" style="2"/>
  </cols>
  <sheetData>
    <row r="1" spans="1:5" x14ac:dyDescent="0.2">
      <c r="B1" s="12" t="s">
        <v>0</v>
      </c>
      <c r="C1" s="59"/>
      <c r="D1" s="59"/>
      <c r="E1" s="60"/>
    </row>
    <row r="2" spans="1:5" x14ac:dyDescent="0.2">
      <c r="B2" s="14"/>
      <c r="C2" s="33"/>
      <c r="D2" s="33"/>
      <c r="E2" s="34"/>
    </row>
    <row r="3" spans="1:5" ht="20.25" x14ac:dyDescent="0.35">
      <c r="B3" s="15" t="s">
        <v>6</v>
      </c>
      <c r="C3" s="62"/>
      <c r="D3" s="33"/>
      <c r="E3" s="34"/>
    </row>
    <row r="4" spans="1:5" ht="20.25" x14ac:dyDescent="0.35">
      <c r="B4" s="14"/>
      <c r="C4" s="62"/>
      <c r="D4" s="33"/>
      <c r="E4" s="34"/>
    </row>
    <row r="5" spans="1:5" x14ac:dyDescent="0.2">
      <c r="B5" s="14"/>
      <c r="C5" s="65"/>
      <c r="D5" s="33"/>
      <c r="E5" s="34"/>
    </row>
    <row r="6" spans="1:5" ht="15.75" x14ac:dyDescent="0.25">
      <c r="A6" s="3"/>
      <c r="B6" s="13"/>
      <c r="C6" s="63"/>
      <c r="D6" s="33"/>
      <c r="E6" s="34"/>
    </row>
    <row r="7" spans="1:5" x14ac:dyDescent="0.2">
      <c r="B7" s="13" t="s">
        <v>1</v>
      </c>
      <c r="C7" s="64"/>
      <c r="D7" s="33"/>
      <c r="E7" s="34"/>
    </row>
    <row r="8" spans="1:5" x14ac:dyDescent="0.2">
      <c r="B8" s="16"/>
      <c r="C8" s="35"/>
      <c r="D8" s="35"/>
      <c r="E8" s="36"/>
    </row>
    <row r="11" spans="1:5" ht="15.75" x14ac:dyDescent="0.25">
      <c r="B11" s="29" t="s">
        <v>5</v>
      </c>
      <c r="C11" s="57"/>
    </row>
    <row r="12" spans="1:5" ht="15.75" x14ac:dyDescent="0.25">
      <c r="B12" s="5"/>
    </row>
    <row r="13" spans="1:5" ht="15.75" x14ac:dyDescent="0.25">
      <c r="B13" s="5"/>
    </row>
    <row r="14" spans="1:5" ht="15.75" x14ac:dyDescent="0.25">
      <c r="B14" s="5"/>
    </row>
    <row r="15" spans="1:5" ht="15.75" x14ac:dyDescent="0.25">
      <c r="B15" s="5"/>
    </row>
    <row r="16" spans="1:5" ht="15.75" x14ac:dyDescent="0.25">
      <c r="B16" s="5"/>
    </row>
    <row r="17" spans="1:5" ht="15.75" x14ac:dyDescent="0.25">
      <c r="B17" s="5"/>
    </row>
    <row r="19" spans="1:5" ht="30" x14ac:dyDescent="0.2">
      <c r="A19" s="50" t="s">
        <v>4</v>
      </c>
      <c r="B19" s="6" t="s">
        <v>7</v>
      </c>
      <c r="C19" s="28" t="s">
        <v>27</v>
      </c>
      <c r="D19" s="6" t="s">
        <v>8</v>
      </c>
    </row>
    <row r="20" spans="1:5" ht="15" customHeight="1" x14ac:dyDescent="0.25">
      <c r="A20" s="7" t="s">
        <v>2</v>
      </c>
      <c r="B20" s="8"/>
      <c r="C20" s="47"/>
      <c r="D20" s="17"/>
    </row>
    <row r="21" spans="1:5" x14ac:dyDescent="0.2">
      <c r="A21" s="51" t="s">
        <v>37</v>
      </c>
      <c r="B21" s="9"/>
      <c r="C21" s="48"/>
      <c r="D21" s="18">
        <f t="shared" ref="D21:D29" si="0">+C21*$B$23</f>
        <v>0</v>
      </c>
    </row>
    <row r="22" spans="1:5" x14ac:dyDescent="0.2">
      <c r="A22" s="45" t="s">
        <v>33</v>
      </c>
      <c r="B22" s="9"/>
      <c r="C22" s="48"/>
      <c r="D22" s="18">
        <f t="shared" si="0"/>
        <v>0</v>
      </c>
      <c r="E22" s="2" t="s">
        <v>29</v>
      </c>
    </row>
    <row r="23" spans="1:5" x14ac:dyDescent="0.2">
      <c r="A23" s="51" t="s">
        <v>40</v>
      </c>
      <c r="B23" s="9">
        <v>10</v>
      </c>
      <c r="C23" s="48"/>
      <c r="D23" s="18">
        <f t="shared" si="0"/>
        <v>0</v>
      </c>
    </row>
    <row r="24" spans="1:5" hidden="1" x14ac:dyDescent="0.2">
      <c r="A24" s="45" t="s">
        <v>41</v>
      </c>
      <c r="B24" s="9"/>
      <c r="C24" s="48"/>
      <c r="D24" s="18">
        <f t="shared" si="0"/>
        <v>0</v>
      </c>
    </row>
    <row r="25" spans="1:5" hidden="1" x14ac:dyDescent="0.2">
      <c r="A25" s="51" t="s">
        <v>43</v>
      </c>
      <c r="B25" s="66"/>
      <c r="C25" s="48"/>
      <c r="D25" s="18">
        <f t="shared" si="0"/>
        <v>0</v>
      </c>
    </row>
    <row r="26" spans="1:5" x14ac:dyDescent="0.2">
      <c r="A26" s="51" t="s">
        <v>36</v>
      </c>
      <c r="B26" s="61"/>
      <c r="C26" s="48"/>
      <c r="D26" s="18">
        <f t="shared" si="0"/>
        <v>0</v>
      </c>
      <c r="E26" s="52">
        <f>SUM(C20:C30)</f>
        <v>0</v>
      </c>
    </row>
    <row r="27" spans="1:5" x14ac:dyDescent="0.2">
      <c r="A27" s="51" t="s">
        <v>34</v>
      </c>
      <c r="B27" s="58"/>
      <c r="C27" s="48"/>
      <c r="D27" s="18">
        <f t="shared" si="0"/>
        <v>0</v>
      </c>
    </row>
    <row r="28" spans="1:5" x14ac:dyDescent="0.2">
      <c r="A28" s="51" t="s">
        <v>35</v>
      </c>
      <c r="B28" s="9"/>
      <c r="C28" s="48"/>
      <c r="D28" s="18">
        <f t="shared" si="0"/>
        <v>0</v>
      </c>
    </row>
    <row r="29" spans="1:5" x14ac:dyDescent="0.2">
      <c r="A29" s="45" t="s">
        <v>42</v>
      </c>
      <c r="B29" s="9"/>
      <c r="C29" s="48"/>
      <c r="D29" s="18">
        <f t="shared" si="0"/>
        <v>0</v>
      </c>
    </row>
    <row r="30" spans="1:5" x14ac:dyDescent="0.2">
      <c r="A30" s="46"/>
      <c r="B30" s="10"/>
      <c r="C30" s="49"/>
      <c r="D30" s="18"/>
    </row>
    <row r="31" spans="1:5" ht="15.75" x14ac:dyDescent="0.25">
      <c r="A31" s="7" t="s">
        <v>3</v>
      </c>
      <c r="B31" s="8"/>
      <c r="C31" s="30"/>
      <c r="D31" s="17"/>
    </row>
    <row r="32" spans="1:5" x14ac:dyDescent="0.2">
      <c r="A32" s="51" t="s">
        <v>37</v>
      </c>
      <c r="B32" s="9"/>
      <c r="C32" s="31"/>
      <c r="D32" s="18">
        <f t="shared" ref="D32:D40" si="1">+C32*$B$34</f>
        <v>0</v>
      </c>
    </row>
    <row r="33" spans="1:5" x14ac:dyDescent="0.2">
      <c r="A33" s="45" t="s">
        <v>33</v>
      </c>
      <c r="B33" s="9"/>
      <c r="C33" s="31"/>
      <c r="D33" s="18">
        <f t="shared" si="1"/>
        <v>0</v>
      </c>
      <c r="E33" s="2" t="s">
        <v>29</v>
      </c>
    </row>
    <row r="34" spans="1:5" x14ac:dyDescent="0.2">
      <c r="A34" s="51" t="s">
        <v>40</v>
      </c>
      <c r="B34" s="9">
        <v>6</v>
      </c>
      <c r="C34" s="31"/>
      <c r="D34" s="18">
        <f t="shared" si="1"/>
        <v>0</v>
      </c>
    </row>
    <row r="35" spans="1:5" hidden="1" x14ac:dyDescent="0.2">
      <c r="A35" s="45" t="s">
        <v>41</v>
      </c>
      <c r="B35" s="9"/>
      <c r="C35" s="31"/>
      <c r="D35" s="18">
        <f t="shared" si="1"/>
        <v>0</v>
      </c>
    </row>
    <row r="36" spans="1:5" hidden="1" x14ac:dyDescent="0.2">
      <c r="A36" s="51" t="s">
        <v>43</v>
      </c>
      <c r="B36" s="9"/>
      <c r="C36" s="31"/>
      <c r="D36" s="18">
        <f t="shared" si="1"/>
        <v>0</v>
      </c>
      <c r="E36" s="52"/>
    </row>
    <row r="37" spans="1:5" x14ac:dyDescent="0.2">
      <c r="A37" s="51" t="s">
        <v>36</v>
      </c>
      <c r="B37" s="9"/>
      <c r="C37" s="31"/>
      <c r="D37" s="18">
        <f t="shared" si="1"/>
        <v>0</v>
      </c>
      <c r="E37" s="52">
        <f>SUM(C31:C41)</f>
        <v>0</v>
      </c>
    </row>
    <row r="38" spans="1:5" x14ac:dyDescent="0.2">
      <c r="A38" s="51" t="s">
        <v>34</v>
      </c>
      <c r="B38" s="58"/>
      <c r="C38" s="31"/>
      <c r="D38" s="18">
        <f t="shared" si="1"/>
        <v>0</v>
      </c>
    </row>
    <row r="39" spans="1:5" x14ac:dyDescent="0.2">
      <c r="A39" s="51" t="s">
        <v>35</v>
      </c>
      <c r="B39" s="58"/>
      <c r="C39" s="31"/>
      <c r="D39" s="18">
        <f t="shared" ref="D39" si="2">+C39*$B$34</f>
        <v>0</v>
      </c>
    </row>
    <row r="40" spans="1:5" x14ac:dyDescent="0.2">
      <c r="A40" s="51" t="s">
        <v>50</v>
      </c>
      <c r="B40" s="58"/>
      <c r="C40" s="31"/>
      <c r="D40" s="18">
        <f t="shared" si="1"/>
        <v>0</v>
      </c>
    </row>
    <row r="41" spans="1:5" x14ac:dyDescent="0.2">
      <c r="A41" s="51"/>
      <c r="B41" s="11"/>
      <c r="C41" s="32"/>
      <c r="D41" s="19"/>
    </row>
    <row r="42" spans="1:5" ht="15.75" x14ac:dyDescent="0.25">
      <c r="A42" s="7" t="s">
        <v>10</v>
      </c>
      <c r="B42" s="8"/>
      <c r="C42" s="30"/>
      <c r="D42" s="17"/>
    </row>
    <row r="43" spans="1:5" hidden="1" x14ac:dyDescent="0.2">
      <c r="A43" s="45" t="s">
        <v>13</v>
      </c>
      <c r="B43" s="9">
        <v>5</v>
      </c>
      <c r="C43" s="31"/>
      <c r="D43" s="18">
        <f>+B43*C43</f>
        <v>0</v>
      </c>
    </row>
    <row r="44" spans="1:5" x14ac:dyDescent="0.2">
      <c r="A44" s="45" t="s">
        <v>11</v>
      </c>
      <c r="B44" s="9">
        <v>8</v>
      </c>
      <c r="C44" s="31"/>
      <c r="D44" s="18">
        <f>+B44*C44</f>
        <v>0</v>
      </c>
    </row>
    <row r="45" spans="1:5" x14ac:dyDescent="0.2">
      <c r="A45" s="55" t="s">
        <v>12</v>
      </c>
      <c r="B45" s="10">
        <v>15</v>
      </c>
      <c r="C45" s="56"/>
      <c r="D45" s="18">
        <f t="shared" ref="D45:D48" si="3">+B45*C45</f>
        <v>0</v>
      </c>
    </row>
    <row r="46" spans="1:5" x14ac:dyDescent="0.2">
      <c r="A46" s="45" t="s">
        <v>38</v>
      </c>
      <c r="B46" s="9">
        <v>6</v>
      </c>
      <c r="C46" s="31"/>
      <c r="D46" s="18">
        <f t="shared" ref="D46" si="4">+B46*C46</f>
        <v>0</v>
      </c>
    </row>
    <row r="47" spans="1:5" x14ac:dyDescent="0.2">
      <c r="A47" s="45" t="s">
        <v>39</v>
      </c>
      <c r="B47" s="9">
        <v>10</v>
      </c>
      <c r="C47" s="31"/>
      <c r="D47" s="18">
        <f t="shared" si="3"/>
        <v>0</v>
      </c>
    </row>
    <row r="48" spans="1:5" x14ac:dyDescent="0.2">
      <c r="A48" s="46"/>
      <c r="B48" s="11"/>
      <c r="C48" s="32"/>
      <c r="D48" s="19">
        <f t="shared" si="3"/>
        <v>0</v>
      </c>
    </row>
    <row r="49" spans="1:5" x14ac:dyDescent="0.2">
      <c r="D49" s="20"/>
    </row>
    <row r="50" spans="1:5" ht="15.75" x14ac:dyDescent="0.25">
      <c r="A50" s="1" t="s">
        <v>14</v>
      </c>
      <c r="D50" s="21">
        <f>SUM(D20:D48)</f>
        <v>0</v>
      </c>
    </row>
    <row r="52" spans="1:5" s="22" customFormat="1" ht="44.25" customHeight="1" x14ac:dyDescent="0.2">
      <c r="A52" s="23" t="s">
        <v>28</v>
      </c>
      <c r="B52" s="24"/>
      <c r="D52" s="27">
        <f>+'Frais d''expédition'!B11</f>
        <v>0</v>
      </c>
      <c r="E52" s="26" t="str">
        <f>IF(D52="Trop Lourd","Pévoyez deux commandes"," ")</f>
        <v xml:space="preserve"> </v>
      </c>
    </row>
    <row r="54" spans="1:5" s="22" customFormat="1" ht="31.5" customHeight="1" x14ac:dyDescent="0.2">
      <c r="A54" s="24" t="s">
        <v>9</v>
      </c>
      <c r="B54" s="25"/>
      <c r="D54" s="27">
        <f>+D50+D52</f>
        <v>0</v>
      </c>
    </row>
    <row r="55" spans="1:5" ht="29.25" customHeight="1" x14ac:dyDescent="0.2">
      <c r="C55" s="75" t="str">
        <f>IF(D52="Trop Lourd"," ","Ce montant vous sera confirmé 
à réception de commande")</f>
        <v>Ce montant vous sera confirmé 
à réception de commande</v>
      </c>
      <c r="D55" s="75"/>
      <c r="E55" s="75"/>
    </row>
  </sheetData>
  <sheetProtection selectLockedCells="1"/>
  <autoFilter ref="D21:E29" xr:uid="{00000000-0001-0000-0000-000000000000}"/>
  <mergeCells count="1">
    <mergeCell ref="C55:E55"/>
  </mergeCells>
  <phoneticPr fontId="0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5"/>
  <sheetViews>
    <sheetView workbookViewId="0">
      <selection activeCell="B18" sqref="B18"/>
    </sheetView>
  </sheetViews>
  <sheetFormatPr baseColWidth="10" defaultRowHeight="12.75" x14ac:dyDescent="0.2"/>
  <cols>
    <col min="1" max="1" width="80.42578125" style="37" bestFit="1" customWidth="1"/>
    <col min="2" max="4" width="11.42578125" style="37"/>
    <col min="5" max="5" width="12.85546875" style="37" bestFit="1" customWidth="1"/>
    <col min="6" max="6" width="12.140625" style="37" customWidth="1"/>
    <col min="7" max="7" width="13.85546875" style="37" customWidth="1"/>
    <col min="8" max="8" width="1.85546875" style="37" customWidth="1"/>
    <col min="9" max="9" width="14.85546875" style="37" customWidth="1"/>
    <col min="10" max="10" width="15" style="37" customWidth="1"/>
    <col min="11" max="11" width="13.28515625" style="37" customWidth="1"/>
    <col min="12" max="16384" width="11.42578125" style="37"/>
  </cols>
  <sheetData>
    <row r="2" spans="1:10" ht="15" customHeight="1" x14ac:dyDescent="0.2">
      <c r="E2" s="76" t="s">
        <v>48</v>
      </c>
      <c r="F2" s="77"/>
      <c r="G2" s="77"/>
      <c r="H2" s="77"/>
      <c r="I2" s="77"/>
      <c r="J2" s="78"/>
    </row>
    <row r="3" spans="1:10" ht="39" customHeight="1" x14ac:dyDescent="0.2">
      <c r="A3" s="39" t="s">
        <v>15</v>
      </c>
      <c r="B3"/>
      <c r="C3"/>
      <c r="D3"/>
      <c r="E3" s="69"/>
      <c r="F3" s="70" t="s">
        <v>47</v>
      </c>
      <c r="G3" s="67" t="s">
        <v>44</v>
      </c>
      <c r="H3" s="68"/>
      <c r="I3" s="67" t="s">
        <v>45</v>
      </c>
      <c r="J3" s="67" t="s">
        <v>46</v>
      </c>
    </row>
    <row r="4" spans="1:10" x14ac:dyDescent="0.2">
      <c r="A4"/>
      <c r="B4"/>
      <c r="C4"/>
      <c r="D4"/>
      <c r="E4" s="40" t="s">
        <v>17</v>
      </c>
      <c r="F4" s="71">
        <v>5.49</v>
      </c>
      <c r="G4" s="37">
        <v>4.79</v>
      </c>
      <c r="I4" s="37">
        <v>4.0999999999999996</v>
      </c>
      <c r="J4" s="37">
        <v>4.99</v>
      </c>
    </row>
    <row r="5" spans="1:10" ht="14.25" x14ac:dyDescent="0.2">
      <c r="A5" s="54" t="s">
        <v>30</v>
      </c>
      <c r="B5" s="42">
        <f>SUM('Bon de commande'!C21:C30)*0.78</f>
        <v>0</v>
      </c>
      <c r="C5"/>
      <c r="D5"/>
      <c r="E5" s="40" t="s">
        <v>18</v>
      </c>
      <c r="F5" s="71">
        <v>7.59</v>
      </c>
      <c r="G5" s="37">
        <v>6.89</v>
      </c>
      <c r="I5" s="37">
        <v>4.0999999999999996</v>
      </c>
      <c r="J5" s="37">
        <v>6.79</v>
      </c>
    </row>
    <row r="6" spans="1:10" ht="14.25" x14ac:dyDescent="0.2">
      <c r="A6" s="54" t="s">
        <v>31</v>
      </c>
      <c r="B6" s="42">
        <f>(SUM('Bon de commande'!C32:C40)+'Bon de commande'!C47)*0.45</f>
        <v>0</v>
      </c>
      <c r="C6"/>
      <c r="D6"/>
      <c r="E6" s="40" t="s">
        <v>19</v>
      </c>
      <c r="F6" s="71">
        <v>9.2899999999999991</v>
      </c>
      <c r="G6" s="37">
        <v>8.59</v>
      </c>
      <c r="I6" s="37">
        <v>5.0999999999999996</v>
      </c>
      <c r="J6" s="37">
        <v>8.5500000000000007</v>
      </c>
    </row>
    <row r="7" spans="1:10" ht="14.25" x14ac:dyDescent="0.2">
      <c r="A7" s="54" t="s">
        <v>49</v>
      </c>
      <c r="B7" s="42">
        <f>+'Bon de commande'!C46*0.25</f>
        <v>0</v>
      </c>
      <c r="C7"/>
      <c r="D7"/>
      <c r="E7" s="40" t="s">
        <v>20</v>
      </c>
      <c r="F7" s="71">
        <v>9.59</v>
      </c>
      <c r="G7" s="37">
        <v>8.89</v>
      </c>
      <c r="I7" s="37">
        <v>5.0999999999999996</v>
      </c>
      <c r="J7" s="37">
        <v>8.7899999999999991</v>
      </c>
    </row>
    <row r="8" spans="1:10" ht="14.25" x14ac:dyDescent="0.2">
      <c r="A8" s="41" t="s">
        <v>16</v>
      </c>
      <c r="B8" s="42">
        <f>+'Bon de commande'!C43*0.1+'Bon de commande'!C44*0.09+'Bon de commande'!C45*0.15+'Bon de commande'!C46*0.22+'Bon de commande'!C47*0.4</f>
        <v>0</v>
      </c>
      <c r="C8"/>
      <c r="D8"/>
      <c r="E8" s="40" t="s">
        <v>21</v>
      </c>
      <c r="F8" s="71">
        <v>11.17</v>
      </c>
      <c r="G8" s="37">
        <v>10.49</v>
      </c>
      <c r="I8" s="37">
        <v>6.6</v>
      </c>
      <c r="J8" s="37">
        <v>9.99</v>
      </c>
    </row>
    <row r="9" spans="1:10" ht="14.25" x14ac:dyDescent="0.2">
      <c r="A9" s="41" t="s">
        <v>32</v>
      </c>
      <c r="B9" s="42">
        <f>+B5+B6+B8</f>
        <v>0</v>
      </c>
      <c r="C9"/>
      <c r="D9"/>
      <c r="E9" s="40" t="s">
        <v>22</v>
      </c>
      <c r="F9" s="71">
        <v>17.39</v>
      </c>
      <c r="G9" s="37">
        <v>16.690000000000001</v>
      </c>
      <c r="I9" s="37">
        <v>15.99</v>
      </c>
      <c r="J9" s="37">
        <v>14.99</v>
      </c>
    </row>
    <row r="10" spans="1:10" x14ac:dyDescent="0.2">
      <c r="A10"/>
      <c r="B10"/>
      <c r="C10"/>
      <c r="D10"/>
      <c r="E10" s="40" t="s">
        <v>23</v>
      </c>
      <c r="F10" s="71">
        <v>25.29</v>
      </c>
      <c r="G10" s="72" t="s">
        <v>26</v>
      </c>
      <c r="I10" s="37">
        <v>15.99</v>
      </c>
      <c r="J10" s="37">
        <v>14.99</v>
      </c>
    </row>
    <row r="11" spans="1:10" ht="14.25" x14ac:dyDescent="0.2">
      <c r="A11" s="43" t="s">
        <v>25</v>
      </c>
      <c r="B11" s="44">
        <f>IF(B9=0,0,IF(AND(B9&gt;0,B9&lt;0.251),F4,IF(AND(B9&gt;0.25,B9&lt;0.501),F5,IF(AND(B9&gt;0.5,B9&lt;0.751),F6,IF(AND(B9&gt;0.75,B9&lt;1.001),F7,IF(AND(B9&gt;1,B9&lt;2.001),F8,IF(AND(B9&gt;2,B9&lt;5.001),F9,IF(AND(B9&gt;5,B9&lt;10.001),"Trop Lourd","Trop lourd"))))))))</f>
        <v>0</v>
      </c>
      <c r="C11"/>
      <c r="D11"/>
      <c r="E11" s="40" t="s">
        <v>24</v>
      </c>
      <c r="F11" s="71" t="s">
        <v>26</v>
      </c>
      <c r="G11" s="72" t="s">
        <v>26</v>
      </c>
      <c r="I11" t="s">
        <v>26</v>
      </c>
      <c r="J11" t="s">
        <v>26</v>
      </c>
    </row>
    <row r="12" spans="1:10" x14ac:dyDescent="0.2">
      <c r="A12"/>
      <c r="B12"/>
      <c r="E12" s="38"/>
    </row>
    <row r="13" spans="1:10" x14ac:dyDescent="0.2">
      <c r="E13" s="38"/>
    </row>
    <row r="14" spans="1:10" x14ac:dyDescent="0.2">
      <c r="E14" s="38"/>
    </row>
    <row r="15" spans="1:10" x14ac:dyDescent="0.2">
      <c r="E15" s="38"/>
    </row>
    <row r="16" spans="1:10" x14ac:dyDescent="0.2">
      <c r="A16" s="53"/>
    </row>
    <row r="17" spans="1:10" x14ac:dyDescent="0.2">
      <c r="A17" s="53"/>
    </row>
    <row r="18" spans="1:10" x14ac:dyDescent="0.2">
      <c r="A18" s="53"/>
    </row>
    <row r="19" spans="1:10" x14ac:dyDescent="0.2">
      <c r="A19" s="53"/>
    </row>
    <row r="22" spans="1:10" ht="15" x14ac:dyDescent="0.2">
      <c r="E22" s="76" t="s">
        <v>48</v>
      </c>
      <c r="F22" s="77"/>
      <c r="G22" s="77"/>
      <c r="H22" s="77"/>
      <c r="I22" s="77"/>
      <c r="J22" s="78"/>
    </row>
    <row r="23" spans="1:10" ht="38.25" x14ac:dyDescent="0.2">
      <c r="E23" s="69"/>
      <c r="F23" s="73" t="s">
        <v>47</v>
      </c>
      <c r="G23" s="67" t="s">
        <v>44</v>
      </c>
      <c r="H23" s="68"/>
      <c r="I23" s="67" t="s">
        <v>45</v>
      </c>
      <c r="J23" s="67" t="s">
        <v>46</v>
      </c>
    </row>
    <row r="24" spans="1:10" x14ac:dyDescent="0.2">
      <c r="E24" s="40" t="s">
        <v>22</v>
      </c>
      <c r="F24" s="74">
        <v>17.39</v>
      </c>
      <c r="G24" s="37">
        <v>16.690000000000001</v>
      </c>
      <c r="I24" s="37">
        <v>15.99</v>
      </c>
      <c r="J24" s="37">
        <v>14.99</v>
      </c>
    </row>
    <row r="25" spans="1:10" x14ac:dyDescent="0.2">
      <c r="E25" s="40" t="s">
        <v>23</v>
      </c>
      <c r="F25" s="74">
        <v>25.29</v>
      </c>
      <c r="G25" s="72" t="s">
        <v>26</v>
      </c>
      <c r="I25" s="37">
        <v>15.99</v>
      </c>
      <c r="J25" s="37">
        <v>14.99</v>
      </c>
    </row>
  </sheetData>
  <sheetProtection algorithmName="SHA-512" hashValue="s/oxOQ6hAfmQBOGJU5Z8q+4OCPYEPQq6mDAX6fEHK+9U+8cHqeIoB0kKXcY2i6xD5uJpiPhHi+lVAkcKV2N8vw==" saltValue="wK7dFQi9AFXAkjG32r4RdQ==" spinCount="100000" sheet="1" selectLockedCells="1"/>
  <mergeCells count="2">
    <mergeCell ref="E2:J2"/>
    <mergeCell ref="E22:J2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</vt:lpstr>
      <vt:lpstr>Frais d'expédition</vt:lpstr>
      <vt:lpstr>'Bon de commande'!Zone_d_impression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 et Sophie LAMOUR - Apiculteurs à Soulatge</cp:lastModifiedBy>
  <cp:lastPrinted>2026-09-17T08:32:09Z</cp:lastPrinted>
  <dcterms:created xsi:type="dcterms:W3CDTF">2009-08-29T09:21:50Z</dcterms:created>
  <dcterms:modified xsi:type="dcterms:W3CDTF">2026-10-07T16:06:47Z</dcterms:modified>
</cp:coreProperties>
</file>